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cmendoza\Documents\Subestacion_Licitacion\"/>
    </mc:Choice>
  </mc:AlternateContent>
  <xr:revisionPtr revIDLastSave="0" documentId="13_ncr:1_{AA7BCB94-9C96-44C7-89AD-BDC41D8B7E3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G" sheetId="7" r:id="rId1"/>
    <sheet name="TADM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F18" i="8"/>
  <c r="E18" i="8"/>
  <c r="E4" i="8"/>
  <c r="E5" i="8"/>
  <c r="E6" i="8"/>
  <c r="E7" i="8"/>
  <c r="E8" i="8"/>
  <c r="E9" i="8"/>
  <c r="E12" i="8"/>
  <c r="E13" i="8"/>
  <c r="E14" i="8"/>
  <c r="E15" i="8"/>
  <c r="E16" i="8"/>
  <c r="E17" i="8"/>
  <c r="E3" i="8"/>
  <c r="F11" i="7"/>
  <c r="F9" i="8"/>
  <c r="G9" i="8" s="1"/>
  <c r="F13" i="8" l="1"/>
  <c r="G13" i="8" s="1"/>
  <c r="F14" i="8"/>
  <c r="G14" i="8" s="1"/>
  <c r="F15" i="8"/>
  <c r="G15" i="8" s="1"/>
  <c r="F16" i="8"/>
  <c r="G16" i="8" s="1"/>
  <c r="F12" i="8"/>
  <c r="G12" i="8" s="1"/>
  <c r="D17" i="7"/>
  <c r="F4" i="7" l="1"/>
  <c r="G4" i="7" s="1"/>
  <c r="F5" i="7"/>
  <c r="G5" i="7" s="1"/>
  <c r="F6" i="7"/>
  <c r="G6" i="7" s="1"/>
  <c r="F7" i="7"/>
  <c r="G7" i="7" s="1"/>
  <c r="F8" i="7"/>
  <c r="G8" i="7" s="1"/>
  <c r="F9" i="7"/>
  <c r="G9" i="7" s="1"/>
  <c r="F10" i="7"/>
  <c r="G10" i="7" s="1"/>
  <c r="F12" i="7"/>
  <c r="G12" i="7" s="1"/>
  <c r="F13" i="7"/>
  <c r="G13" i="7" s="1"/>
  <c r="F14" i="7"/>
  <c r="G14" i="7" s="1"/>
  <c r="F15" i="7"/>
  <c r="G15" i="7" s="1"/>
  <c r="F16" i="7"/>
  <c r="G16" i="7" s="1"/>
  <c r="F3" i="7"/>
  <c r="G3" i="7" s="1"/>
  <c r="H3" i="7" s="1"/>
  <c r="C18" i="8"/>
  <c r="F17" i="8"/>
  <c r="G17" i="8" s="1"/>
  <c r="F8" i="8"/>
  <c r="G8" i="8" s="1"/>
  <c r="F7" i="8"/>
  <c r="G7" i="8" s="1"/>
  <c r="F6" i="8"/>
  <c r="F5" i="8"/>
  <c r="G5" i="8" s="1"/>
  <c r="F4" i="8"/>
  <c r="G4" i="8" s="1"/>
  <c r="F3" i="8"/>
  <c r="G6" i="8" l="1"/>
  <c r="G11" i="7"/>
  <c r="F17" i="7"/>
  <c r="G3" i="8"/>
  <c r="H8" i="7" l="1"/>
  <c r="H7" i="7"/>
  <c r="H6" i="7"/>
  <c r="H5" i="7"/>
  <c r="H10" i="7"/>
  <c r="H4" i="7" l="1"/>
  <c r="H9" i="7"/>
  <c r="H11" i="7"/>
  <c r="H12" i="7"/>
  <c r="H13" i="7"/>
  <c r="H14" i="7"/>
  <c r="H15" i="7"/>
  <c r="H16" i="7"/>
  <c r="G17" i="7" l="1"/>
  <c r="H17" i="7" s="1"/>
</calcChain>
</file>

<file path=xl/sharedStrings.xml><?xml version="1.0" encoding="utf-8"?>
<sst xmlns="http://schemas.openxmlformats.org/spreadsheetml/2006/main" count="107" uniqueCount="60">
  <si>
    <t>TOTAL</t>
  </si>
  <si>
    <t xml:space="preserve">CIRCUITO </t>
  </si>
  <si>
    <t>CARGA( W/UND.)</t>
  </si>
  <si>
    <t>C1</t>
  </si>
  <si>
    <t>C2</t>
  </si>
  <si>
    <t>C3</t>
  </si>
  <si>
    <t>C4</t>
  </si>
  <si>
    <t>C5</t>
  </si>
  <si>
    <t>RESERVA</t>
  </si>
  <si>
    <t>DESCRIPCIÓN</t>
  </si>
  <si>
    <t>CORRIENTE NOMINAL</t>
  </si>
  <si>
    <t>CORRIENTE DISEÑO</t>
  </si>
  <si>
    <t>INTERRUPTOR TERMOMAGNÉTICOS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</si>
  <si>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</si>
  <si>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</si>
  <si>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</si>
  <si>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</si>
  <si>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</si>
  <si>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</si>
  <si>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</si>
  <si>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</si>
  <si>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</si>
  <si>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TABLERO GENERAL TG-1 (SECUNDARIA)</t>
  </si>
  <si>
    <t>CUADRO DE CARGAS  DE TABLERO GENERAL</t>
  </si>
  <si>
    <t>TABLERO GENERAL TG-6  (LOTE 9)</t>
  </si>
  <si>
    <t>TABLERO TD-1</t>
  </si>
  <si>
    <t>TABLERO TD-2</t>
  </si>
  <si>
    <t>TABLERO STP-ASC 3</t>
  </si>
  <si>
    <t>TABLERO TD-4 AUDITORIO</t>
  </si>
  <si>
    <t>CUADRO DE CARGAS  DE TABLERO DE PABELLON ADMINISTRACION</t>
  </si>
  <si>
    <t>TABLERO TD- 5 A/A ADMINISTRACION</t>
  </si>
  <si>
    <t>TABLERO TD-3 PABELLON ARTES</t>
  </si>
  <si>
    <t>IG</t>
  </si>
  <si>
    <t>TABLERO GENERAL TG-2  (PRIMARIA)</t>
  </si>
  <si>
    <t>TABLERO GENERAL TG-3  (PRE SCHOOL)</t>
  </si>
  <si>
    <t>TABLERO GENERAL TG-4  (ADMINISTRACIÓN)</t>
  </si>
  <si>
    <t>TABLERO GENERAL TG-5 (DIPLOMA)</t>
  </si>
  <si>
    <t>TABLERO GENERAL TG-7 (COLISEO)</t>
  </si>
  <si>
    <t>TABLERO GENERAL TG-8 (DATA CENTER)</t>
  </si>
  <si>
    <t>ALUMBRADO PERIMETRAL</t>
  </si>
  <si>
    <t>CARGA PROYECTADA</t>
  </si>
  <si>
    <t>CARGA TOTAL</t>
  </si>
  <si>
    <t>250-630A</t>
  </si>
  <si>
    <t>70-100A</t>
  </si>
  <si>
    <t>280-400A</t>
  </si>
  <si>
    <t>140-200A</t>
  </si>
  <si>
    <t>56-80A</t>
  </si>
  <si>
    <t>112-160A</t>
  </si>
  <si>
    <t xml:space="preserve"> 1000 - 2500 REGULABLE</t>
  </si>
  <si>
    <t>TABLERO TD- 6 A/A ADMINISTRACION</t>
  </si>
  <si>
    <t>I.G</t>
  </si>
  <si>
    <t>ALUMBRADO PASADADIZO</t>
  </si>
  <si>
    <t>ALUMBRADO HALL PASADIZO</t>
  </si>
  <si>
    <t>TABLERO DE DISTRIBUCION  TD-8</t>
  </si>
  <si>
    <t>ALUMBRADO</t>
  </si>
  <si>
    <t>30A</t>
  </si>
  <si>
    <t>20A</t>
  </si>
  <si>
    <t>INTERRUPTOR GENERAL 2</t>
  </si>
  <si>
    <t>-</t>
  </si>
  <si>
    <t>RESERVA EQUIPADA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</si>
</sst>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" fontId="0" fillId="3" borderId="2" xfId="0" applyNumberFormat="1" applyFill="1" applyBorder="1" applyAlignment="1">
      <alignment horizontal="center"/>
    </xf>
    <xf numFmtId="4" fontId="0" fillId="3" borderId="2" xfId="0" applyNumberFormat="1" applyFill="1" applyBorder="1"/>
    <xf numFmtId="4" fontId="3" fillId="3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/>
    <xf numFmtId="4" fontId="0" fillId="3" borderId="2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0" fontId="1" fillId="3" borderId="2" xfId="0" applyFont="1" applyFill="1" applyBorder="1"/>
    <xf numFmtId="0" fontId="0" fillId="2" borderId="2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4" fontId="3" fillId="3" borderId="2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center"/>
    </xf>
    <xf numFmtId="4" fontId="0" fillId="0" borderId="0" xfId="0" applyNumberFormat="1"/>
    <xf numFmtId="4" fontId="0" fillId="3" borderId="2" xfId="0" applyNumberForma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8"/>
  <sheetViews>
    <sheetView workbookViewId="0">
      <selection activeCell="G24" sqref="G24"/>
    </sheetView>
  </sheetViews>
  <sheetFormatPr baseColWidth="10" defaultRowHeight="14.4" x14ac:dyDescent="0.3"/>
  <cols>
    <col min="1" max="1" width="3.6640625" customWidth="1"/>
    <col min="2" max="2" width="12.44140625" customWidth="1"/>
    <col min="3" max="3" width="38.88671875" customWidth="1"/>
    <col min="4" max="4" width="16.33203125" customWidth="1"/>
    <col min="5" max="5" width="18.33203125" customWidth="1"/>
    <col min="6" max="6" width="14.88671875" customWidth="1"/>
    <col min="7" max="7" width="20.44140625" customWidth="1"/>
    <col min="8" max="8" width="17.33203125" customWidth="1"/>
    <col min="9" max="9" width="33.6640625" customWidth="1"/>
    <col min="10" max="10" width="7.88671875" customWidth="1"/>
    <col min="11" max="11" width="7" customWidth="1"/>
  </cols>
  <sheetData>
    <row r="1" spans="2:11" ht="15.6" x14ac:dyDescent="0.3">
      <c r="B1" s="25" t="s">
        <v>23</v>
      </c>
      <c r="C1" s="26"/>
      <c r="D1" s="26"/>
      <c r="E1" s="26"/>
      <c r="F1" s="26"/>
      <c r="G1" s="26"/>
      <c r="H1" s="26"/>
      <c r="I1" s="27"/>
      <c r="J1" s="3"/>
      <c r="K1" s="5"/>
    </row>
    <row r="2" spans="2:11" ht="15.9" customHeight="1" x14ac:dyDescent="0.3">
      <c r="B2" s="19" t="s">
        <v>1</v>
      </c>
      <c r="C2" s="19" t="s">
        <v>9</v>
      </c>
      <c r="D2" s="19" t="s">
        <v>2</v>
      </c>
      <c r="E2" s="19" t="s">
        <v>40</v>
      </c>
      <c r="F2" s="19" t="s">
        <v>41</v>
      </c>
      <c r="G2" s="16" t="s">
        <v>10</v>
      </c>
      <c r="H2" s="16" t="s">
        <v>11</v>
      </c>
      <c r="I2" s="17" t="s">
        <v>12</v>
      </c>
      <c r="J2" s="3"/>
      <c r="K2" s="6"/>
    </row>
    <row r="3" spans="2:11" ht="15.9" customHeight="1" x14ac:dyDescent="0.3">
      <c r="B3" s="7" t="s">
        <v>3</v>
      </c>
      <c r="C3" s="8" t="s">
        <v>22</v>
      </c>
      <c r="D3" s="11">
        <v>98212.24</v>
      </c>
      <c r="E3" s="11">
        <v>57562</v>
      </c>
      <c r="F3" s="11">
        <f>SUM(D3:E3)</f>
        <v>155774.24</v>
      </c>
      <c r="G3" s="7">
        <f>F3/323.5</f>
        <v>481.52778979907259</v>
      </c>
      <c r="H3" s="9">
        <f>G3*1.25</f>
        <v>601.90973724884077</v>
      </c>
      <c r="I3" s="20" t="s">
        <v>42</v>
      </c>
      <c r="K3" s="6"/>
    </row>
    <row r="4" spans="2:11" ht="15.9" customHeight="1" x14ac:dyDescent="0.3">
      <c r="B4" s="7" t="s">
        <v>4</v>
      </c>
      <c r="C4" s="8" t="s">
        <v>33</v>
      </c>
      <c r="D4" s="11">
        <v>45623.969999999994</v>
      </c>
      <c r="E4" s="11">
        <v>64000.999999999993</v>
      </c>
      <c r="F4" s="11">
        <f t="shared" ref="F4:F16" si="0">SUM(D4:E4)</f>
        <v>109624.96999999999</v>
      </c>
      <c r="G4" s="7">
        <f t="shared" ref="G4:G17" si="1">F4/323.5</f>
        <v>338.87162287480675</v>
      </c>
      <c r="H4" s="9">
        <f t="shared" ref="H4:H17" si="2">G4*1.25</f>
        <v>423.58952859350842</v>
      </c>
      <c r="I4" s="20" t="s">
        <v>44</v>
      </c>
      <c r="K4" s="6"/>
    </row>
    <row r="5" spans="2:11" ht="15.9" customHeight="1" x14ac:dyDescent="0.3">
      <c r="B5" s="7" t="s">
        <v>5</v>
      </c>
      <c r="C5" s="8" t="s">
        <v>34</v>
      </c>
      <c r="D5" s="11">
        <v>33368.719999999994</v>
      </c>
      <c r="E5" s="11">
        <v>47548.76</v>
      </c>
      <c r="F5" s="11">
        <f t="shared" si="0"/>
        <v>80917.48</v>
      </c>
      <c r="G5" s="7">
        <f>F5/323.5</f>
        <v>250.13131375579596</v>
      </c>
      <c r="H5" s="9">
        <f t="shared" si="2"/>
        <v>312.66414219474495</v>
      </c>
      <c r="I5" s="20" t="s">
        <v>44</v>
      </c>
      <c r="K5" s="6"/>
    </row>
    <row r="6" spans="2:11" ht="15.9" customHeight="1" x14ac:dyDescent="0.3">
      <c r="B6" s="7" t="s">
        <v>6</v>
      </c>
      <c r="C6" s="18" t="s">
        <v>35</v>
      </c>
      <c r="D6" s="11">
        <v>66326.084999999992</v>
      </c>
      <c r="E6" s="11">
        <v>38651.902999999998</v>
      </c>
      <c r="F6" s="11">
        <f t="shared" si="0"/>
        <v>104977.98799999998</v>
      </c>
      <c r="G6" s="7">
        <f t="shared" si="1"/>
        <v>324.5069180834621</v>
      </c>
      <c r="H6" s="9">
        <f t="shared" si="2"/>
        <v>405.63364760432762</v>
      </c>
      <c r="I6" s="20" t="s">
        <v>44</v>
      </c>
      <c r="K6" s="6"/>
    </row>
    <row r="7" spans="2:11" ht="15.9" customHeight="1" x14ac:dyDescent="0.3">
      <c r="B7" s="7" t="s">
        <v>7</v>
      </c>
      <c r="C7" s="8" t="s">
        <v>36</v>
      </c>
      <c r="D7" s="11">
        <v>61125.679999999993</v>
      </c>
      <c r="E7" s="11">
        <v>25908.75</v>
      </c>
      <c r="F7" s="11">
        <f t="shared" si="0"/>
        <v>87034.43</v>
      </c>
      <c r="G7" s="7">
        <f t="shared" si="1"/>
        <v>269.03996908809887</v>
      </c>
      <c r="H7" s="9">
        <f t="shared" si="2"/>
        <v>336.29996136012358</v>
      </c>
      <c r="I7" s="20" t="s">
        <v>44</v>
      </c>
      <c r="J7" s="3"/>
      <c r="K7" s="6"/>
    </row>
    <row r="8" spans="2:11" ht="15.9" customHeight="1" x14ac:dyDescent="0.3">
      <c r="B8" s="7" t="s">
        <v>13</v>
      </c>
      <c r="C8" s="8" t="s">
        <v>24</v>
      </c>
      <c r="D8" s="11">
        <v>42451.28</v>
      </c>
      <c r="E8" s="11"/>
      <c r="F8" s="11">
        <f t="shared" si="0"/>
        <v>42451.28</v>
      </c>
      <c r="G8" s="7">
        <f t="shared" si="1"/>
        <v>131.22497681607419</v>
      </c>
      <c r="H8" s="9">
        <f t="shared" si="2"/>
        <v>164.03122102009274</v>
      </c>
      <c r="I8" s="20" t="s">
        <v>45</v>
      </c>
      <c r="K8" s="6"/>
    </row>
    <row r="9" spans="2:11" ht="15.9" customHeight="1" x14ac:dyDescent="0.3">
      <c r="B9" s="7" t="s">
        <v>14</v>
      </c>
      <c r="C9" s="8" t="s">
        <v>37</v>
      </c>
      <c r="D9" s="11">
        <v>22863.959999999995</v>
      </c>
      <c r="E9" s="11"/>
      <c r="F9" s="11">
        <f t="shared" si="0"/>
        <v>22863.959999999995</v>
      </c>
      <c r="G9" s="7">
        <f t="shared" si="1"/>
        <v>70.676846986089629</v>
      </c>
      <c r="H9" s="9">
        <f t="shared" si="2"/>
        <v>88.346058732612036</v>
      </c>
      <c r="I9" s="20" t="s">
        <v>43</v>
      </c>
      <c r="K9" s="6"/>
    </row>
    <row r="10" spans="2:11" ht="15.9" customHeight="1" x14ac:dyDescent="0.3">
      <c r="B10" s="7" t="s">
        <v>15</v>
      </c>
      <c r="C10" s="8" t="s">
        <v>38</v>
      </c>
      <c r="D10" s="11">
        <v>7193.9</v>
      </c>
      <c r="E10" s="11"/>
      <c r="F10" s="11">
        <f t="shared" si="0"/>
        <v>7193.9</v>
      </c>
      <c r="G10" s="7">
        <f t="shared" si="1"/>
        <v>22.237712519319938</v>
      </c>
      <c r="H10" s="9">
        <f t="shared" si="2"/>
        <v>27.797140649149924</v>
      </c>
      <c r="I10" s="20" t="s">
        <v>43</v>
      </c>
      <c r="K10" s="6"/>
    </row>
    <row r="11" spans="2:11" ht="15.9" customHeight="1" x14ac:dyDescent="0.3">
      <c r="B11" s="7" t="s">
        <v>16</v>
      </c>
      <c r="C11" s="8" t="s">
        <v>39</v>
      </c>
      <c r="D11" s="12">
        <v>28500</v>
      </c>
      <c r="E11" s="12">
        <v>0.5</v>
      </c>
      <c r="F11" s="11">
        <f>D11*E11</f>
        <v>14250</v>
      </c>
      <c r="G11" s="7">
        <f t="shared" si="1"/>
        <v>44.049459041731069</v>
      </c>
      <c r="H11" s="9">
        <f t="shared" si="2"/>
        <v>55.061823802163836</v>
      </c>
      <c r="I11" s="20" t="s">
        <v>43</v>
      </c>
      <c r="J11" s="3"/>
      <c r="K11" s="6"/>
    </row>
    <row r="12" spans="2:11" ht="15.9" customHeight="1" x14ac:dyDescent="0.3">
      <c r="B12" s="7" t="s">
        <v>17</v>
      </c>
      <c r="C12" s="8" t="s">
        <v>59</v>
      </c>
      <c r="D12" s="12">
        <v>0</v>
      </c>
      <c r="E12" s="12"/>
      <c r="F12" s="11">
        <f t="shared" si="0"/>
        <v>0</v>
      </c>
      <c r="G12" s="7">
        <f t="shared" si="1"/>
        <v>0</v>
      </c>
      <c r="H12" s="9">
        <f t="shared" si="2"/>
        <v>0</v>
      </c>
      <c r="I12" s="20" t="s">
        <v>43</v>
      </c>
      <c r="J12" s="3"/>
      <c r="K12" s="6"/>
    </row>
    <row r="13" spans="2:11" ht="15.9" customHeight="1" x14ac:dyDescent="0.3">
      <c r="B13" s="7" t="s">
        <v>18</v>
      </c>
      <c r="C13" s="8" t="s">
        <v>8</v>
      </c>
      <c r="D13" s="12">
        <v>0</v>
      </c>
      <c r="E13" s="12"/>
      <c r="F13" s="11">
        <f t="shared" si="0"/>
        <v>0</v>
      </c>
      <c r="G13" s="7">
        <f t="shared" si="1"/>
        <v>0</v>
      </c>
      <c r="H13" s="9">
        <f t="shared" si="2"/>
        <v>0</v>
      </c>
      <c r="I13" s="9">
        <v>0</v>
      </c>
      <c r="J13" s="3"/>
      <c r="K13" s="6"/>
    </row>
    <row r="14" spans="2:11" ht="15.9" customHeight="1" x14ac:dyDescent="0.3">
      <c r="B14" s="7" t="s">
        <v>19</v>
      </c>
      <c r="C14" s="8" t="s">
        <v>8</v>
      </c>
      <c r="D14" s="12">
        <v>0</v>
      </c>
      <c r="E14" s="12"/>
      <c r="F14" s="11">
        <f t="shared" si="0"/>
        <v>0</v>
      </c>
      <c r="G14" s="7">
        <f t="shared" si="1"/>
        <v>0</v>
      </c>
      <c r="H14" s="9">
        <f t="shared" si="2"/>
        <v>0</v>
      </c>
      <c r="I14" s="9">
        <v>0</v>
      </c>
      <c r="J14" s="3"/>
      <c r="K14" s="6"/>
    </row>
    <row r="15" spans="2:11" ht="15.9" customHeight="1" x14ac:dyDescent="0.3">
      <c r="B15" s="7" t="s">
        <v>20</v>
      </c>
      <c r="C15" s="8" t="s">
        <v>8</v>
      </c>
      <c r="D15" s="12">
        <v>0</v>
      </c>
      <c r="E15" s="12"/>
      <c r="F15" s="11">
        <f t="shared" si="0"/>
        <v>0</v>
      </c>
      <c r="G15" s="7">
        <f t="shared" si="1"/>
        <v>0</v>
      </c>
      <c r="H15" s="9">
        <f t="shared" si="2"/>
        <v>0</v>
      </c>
      <c r="I15" s="9">
        <v>0</v>
      </c>
      <c r="J15" s="3"/>
      <c r="K15" s="6"/>
    </row>
    <row r="16" spans="2:11" ht="15.9" customHeight="1" x14ac:dyDescent="0.3">
      <c r="B16" s="7" t="s">
        <v>21</v>
      </c>
      <c r="C16" s="8" t="s">
        <v>8</v>
      </c>
      <c r="D16" s="12">
        <v>0</v>
      </c>
      <c r="E16" s="12"/>
      <c r="F16" s="11">
        <f t="shared" si="0"/>
        <v>0</v>
      </c>
      <c r="G16" s="7">
        <f t="shared" si="1"/>
        <v>0</v>
      </c>
      <c r="H16" s="9">
        <f t="shared" si="2"/>
        <v>0</v>
      </c>
      <c r="I16" s="9">
        <v>0</v>
      </c>
      <c r="J16" s="4"/>
      <c r="K16" s="6"/>
    </row>
    <row r="17" spans="2:11" ht="15.9" customHeight="1" x14ac:dyDescent="0.3">
      <c r="B17" s="10"/>
      <c r="C17" s="10" t="s">
        <v>0</v>
      </c>
      <c r="D17" s="8">
        <f>SUM(D3:D16)</f>
        <v>405665.83500000002</v>
      </c>
      <c r="E17" s="8"/>
      <c r="F17" s="11">
        <f>SUM(F3:F16)</f>
        <v>625088.24800000002</v>
      </c>
      <c r="G17" s="7">
        <f t="shared" si="1"/>
        <v>1932.2666089644513</v>
      </c>
      <c r="H17" s="9">
        <f t="shared" si="2"/>
        <v>2415.3332612055642</v>
      </c>
      <c r="I17" s="20" t="s">
        <v>48</v>
      </c>
      <c r="J17" s="14" t="s">
        <v>32</v>
      </c>
      <c r="K17" s="6"/>
    </row>
    <row r="18" spans="2:11" ht="15.9" customHeight="1" x14ac:dyDescent="0.3"/>
  </sheetData>
  <mergeCells count="1">
    <mergeCell ref="B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tabSelected="1" workbookViewId="0">
      <selection activeCell="H21" sqref="H21"/>
    </sheetView>
  </sheetViews>
  <sheetFormatPr baseColWidth="10" defaultRowHeight="14.4" x14ac:dyDescent="0.3"/>
  <cols>
    <col min="2" max="2" width="34.109375" customWidth="1"/>
    <col min="3" max="3" width="18.44140625" customWidth="1"/>
    <col min="4" max="5" width="23.5546875" customWidth="1"/>
    <col min="6" max="6" width="21.33203125" customWidth="1"/>
    <col min="7" max="7" width="17.33203125" customWidth="1"/>
    <col min="8" max="8" width="34.6640625" customWidth="1"/>
  </cols>
  <sheetData>
    <row r="1" spans="1:14" ht="19.5" customHeight="1" x14ac:dyDescent="0.3">
      <c r="A1" s="28" t="s">
        <v>29</v>
      </c>
      <c r="B1" s="29"/>
      <c r="C1" s="29"/>
      <c r="D1" s="29"/>
      <c r="E1" s="29"/>
      <c r="F1" s="29"/>
      <c r="G1" s="29"/>
      <c r="H1" s="29"/>
      <c r="I1" s="3"/>
    </row>
    <row r="2" spans="1:14" ht="15.6" x14ac:dyDescent="0.3">
      <c r="A2" s="15" t="s">
        <v>1</v>
      </c>
      <c r="B2" s="15" t="s">
        <v>9</v>
      </c>
      <c r="C2" s="15" t="s">
        <v>2</v>
      </c>
      <c r="D2" s="15" t="s">
        <v>40</v>
      </c>
      <c r="E2" s="15" t="s">
        <v>41</v>
      </c>
      <c r="F2" s="21" t="s">
        <v>10</v>
      </c>
      <c r="G2" s="21" t="s">
        <v>11</v>
      </c>
      <c r="H2" s="22" t="s">
        <v>12</v>
      </c>
      <c r="I2" s="3"/>
    </row>
    <row r="3" spans="1:14" x14ac:dyDescent="0.3">
      <c r="A3" s="2" t="s">
        <v>3</v>
      </c>
      <c r="B3" s="1" t="s">
        <v>25</v>
      </c>
      <c r="C3" s="7">
        <v>14427.441000000001</v>
      </c>
      <c r="D3" s="7"/>
      <c r="E3" s="7">
        <f>C3+D3</f>
        <v>14427.441000000001</v>
      </c>
      <c r="F3" s="7">
        <f>C3/323.5</f>
        <v>44.597962905718703</v>
      </c>
      <c r="G3" s="9">
        <f>F3*1.25</f>
        <v>55.747453632148378</v>
      </c>
      <c r="H3" s="20" t="s">
        <v>43</v>
      </c>
    </row>
    <row r="4" spans="1:14" x14ac:dyDescent="0.3">
      <c r="A4" s="2" t="s">
        <v>4</v>
      </c>
      <c r="B4" s="1" t="s">
        <v>26</v>
      </c>
      <c r="C4" s="7">
        <v>14868.692999999999</v>
      </c>
      <c r="D4" s="7"/>
      <c r="E4" s="7">
        <f t="shared" ref="E4:E17" si="0">C4+D4</f>
        <v>14868.692999999999</v>
      </c>
      <c r="F4" s="7">
        <f t="shared" ref="F4:F18" si="1">C4/323.5</f>
        <v>45.961956723338481</v>
      </c>
      <c r="G4" s="9">
        <f t="shared" ref="G4:G18" si="2">F4*1.25</f>
        <v>57.452445904173103</v>
      </c>
      <c r="H4" s="20" t="s">
        <v>43</v>
      </c>
      <c r="I4" s="3"/>
    </row>
    <row r="5" spans="1:14" x14ac:dyDescent="0.3">
      <c r="A5" s="2" t="s">
        <v>5</v>
      </c>
      <c r="B5" s="1" t="s">
        <v>27</v>
      </c>
      <c r="C5" s="7">
        <v>10000</v>
      </c>
      <c r="D5" s="7"/>
      <c r="E5" s="7">
        <f t="shared" si="0"/>
        <v>10000</v>
      </c>
      <c r="F5" s="7">
        <f t="shared" si="1"/>
        <v>30.91190108191654</v>
      </c>
      <c r="G5" s="9">
        <f t="shared" si="2"/>
        <v>38.639876352395675</v>
      </c>
      <c r="H5" s="20" t="s">
        <v>46</v>
      </c>
      <c r="I5" s="3"/>
    </row>
    <row r="6" spans="1:14" x14ac:dyDescent="0.3">
      <c r="A6" s="2" t="s">
        <v>6</v>
      </c>
      <c r="B6" s="1" t="s">
        <v>31</v>
      </c>
      <c r="C6" s="7">
        <v>11114</v>
      </c>
      <c r="D6" s="7">
        <v>5500</v>
      </c>
      <c r="E6" s="7">
        <f t="shared" si="0"/>
        <v>16614</v>
      </c>
      <c r="F6" s="7">
        <f t="shared" si="1"/>
        <v>34.355486862442042</v>
      </c>
      <c r="G6" s="9">
        <f t="shared" si="2"/>
        <v>42.944358578052551</v>
      </c>
      <c r="H6" s="20" t="s">
        <v>46</v>
      </c>
      <c r="I6" s="3"/>
    </row>
    <row r="7" spans="1:14" x14ac:dyDescent="0.3">
      <c r="A7" s="2" t="s">
        <v>7</v>
      </c>
      <c r="B7" s="1" t="s">
        <v>28</v>
      </c>
      <c r="C7" s="7">
        <v>7011.1440000000011</v>
      </c>
      <c r="D7" s="7"/>
      <c r="E7" s="7">
        <f t="shared" si="0"/>
        <v>7011.1440000000011</v>
      </c>
      <c r="F7" s="7">
        <f t="shared" si="1"/>
        <v>21.672778979907267</v>
      </c>
      <c r="G7" s="9">
        <f t="shared" si="2"/>
        <v>27.090973724884083</v>
      </c>
      <c r="H7" s="20" t="s">
        <v>46</v>
      </c>
      <c r="I7" s="3"/>
    </row>
    <row r="8" spans="1:14" x14ac:dyDescent="0.3">
      <c r="A8" s="2" t="s">
        <v>13</v>
      </c>
      <c r="B8" s="1" t="s">
        <v>30</v>
      </c>
      <c r="C8" s="7">
        <v>10390</v>
      </c>
      <c r="D8" s="24">
        <v>7411.28</v>
      </c>
      <c r="E8" s="7">
        <f t="shared" si="0"/>
        <v>17801.28</v>
      </c>
      <c r="F8" s="7">
        <f t="shared" si="1"/>
        <v>32.117465224111285</v>
      </c>
      <c r="G8" s="9">
        <f t="shared" si="2"/>
        <v>40.14683153013911</v>
      </c>
      <c r="H8" s="20" t="s">
        <v>47</v>
      </c>
      <c r="I8" s="3"/>
      <c r="L8" s="23"/>
      <c r="M8" s="23"/>
      <c r="N8" s="23"/>
    </row>
    <row r="9" spans="1:14" x14ac:dyDescent="0.3">
      <c r="A9" s="2" t="s">
        <v>14</v>
      </c>
      <c r="B9" s="1" t="s">
        <v>49</v>
      </c>
      <c r="C9" s="7">
        <v>8444</v>
      </c>
      <c r="D9" s="24">
        <v>7411.28</v>
      </c>
      <c r="E9" s="7">
        <f t="shared" si="0"/>
        <v>15855.279999999999</v>
      </c>
      <c r="F9" s="7">
        <f t="shared" si="1"/>
        <v>26.102009273570324</v>
      </c>
      <c r="G9" s="7">
        <f t="shared" si="2"/>
        <v>32.627511591962907</v>
      </c>
      <c r="H9" s="20" t="s">
        <v>46</v>
      </c>
      <c r="I9" s="3"/>
      <c r="L9" s="23"/>
      <c r="M9" s="23"/>
      <c r="N9" s="23"/>
    </row>
    <row r="10" spans="1:14" x14ac:dyDescent="0.3">
      <c r="A10" s="2" t="s">
        <v>15</v>
      </c>
      <c r="B10" s="1" t="s">
        <v>59</v>
      </c>
      <c r="C10" s="7"/>
      <c r="D10" s="7"/>
      <c r="E10" s="7"/>
      <c r="F10" s="7"/>
      <c r="G10" s="7"/>
      <c r="H10" s="20" t="s">
        <v>46</v>
      </c>
      <c r="I10" s="3"/>
      <c r="L10" s="23"/>
      <c r="M10" s="23"/>
      <c r="N10" s="23"/>
    </row>
    <row r="11" spans="1:14" x14ac:dyDescent="0.3">
      <c r="A11" s="2" t="s">
        <v>50</v>
      </c>
      <c r="B11" s="1" t="s">
        <v>57</v>
      </c>
      <c r="C11" s="7"/>
      <c r="D11" s="7"/>
      <c r="E11" s="7"/>
      <c r="F11" s="7"/>
      <c r="G11" s="9"/>
      <c r="H11" s="20" t="s">
        <v>46</v>
      </c>
      <c r="I11" s="3"/>
      <c r="L11" s="23"/>
      <c r="M11" s="23"/>
      <c r="N11" s="23"/>
    </row>
    <row r="12" spans="1:14" x14ac:dyDescent="0.3">
      <c r="A12" s="2" t="s">
        <v>3</v>
      </c>
      <c r="B12" s="1" t="s">
        <v>51</v>
      </c>
      <c r="C12" s="7">
        <v>2500</v>
      </c>
      <c r="D12" s="7"/>
      <c r="E12" s="7">
        <f t="shared" si="0"/>
        <v>2500</v>
      </c>
      <c r="F12" s="7">
        <f>C12/323.5</f>
        <v>7.7279752704791349</v>
      </c>
      <c r="G12" s="9">
        <f>F12*1.25</f>
        <v>9.6599690880989186</v>
      </c>
      <c r="H12" s="20" t="s">
        <v>55</v>
      </c>
      <c r="I12" s="3"/>
      <c r="L12" s="23"/>
      <c r="M12" s="23"/>
      <c r="N12" s="23"/>
    </row>
    <row r="13" spans="1:14" x14ac:dyDescent="0.3">
      <c r="A13" s="2" t="s">
        <v>4</v>
      </c>
      <c r="B13" s="1" t="s">
        <v>52</v>
      </c>
      <c r="C13" s="7">
        <v>1500</v>
      </c>
      <c r="D13" s="7"/>
      <c r="E13" s="7">
        <f t="shared" si="0"/>
        <v>1500</v>
      </c>
      <c r="F13" s="7">
        <f t="shared" ref="F13:F16" si="3">C13/323.5</f>
        <v>4.6367851622874809</v>
      </c>
      <c r="G13" s="9">
        <f t="shared" ref="G13:G16" si="4">F13*1.25</f>
        <v>5.7959814528593512</v>
      </c>
      <c r="H13" s="20" t="s">
        <v>55</v>
      </c>
      <c r="I13" s="3"/>
      <c r="L13" s="23"/>
      <c r="M13" s="23"/>
      <c r="N13" s="23"/>
    </row>
    <row r="14" spans="1:14" x14ac:dyDescent="0.3">
      <c r="A14" s="2" t="s">
        <v>5</v>
      </c>
      <c r="B14" s="1" t="s">
        <v>52</v>
      </c>
      <c r="C14" s="7">
        <v>1200</v>
      </c>
      <c r="D14" s="7"/>
      <c r="E14" s="7">
        <f t="shared" si="0"/>
        <v>1200</v>
      </c>
      <c r="F14" s="7">
        <f t="shared" si="3"/>
        <v>3.7094281298299845</v>
      </c>
      <c r="G14" s="9">
        <f t="shared" si="4"/>
        <v>4.6367851622874809</v>
      </c>
      <c r="H14" s="20" t="s">
        <v>56</v>
      </c>
      <c r="I14" s="3"/>
      <c r="K14" s="23"/>
    </row>
    <row r="15" spans="1:14" x14ac:dyDescent="0.3">
      <c r="A15" s="2" t="s">
        <v>6</v>
      </c>
      <c r="B15" s="1" t="s">
        <v>53</v>
      </c>
      <c r="C15" s="7">
        <v>2000</v>
      </c>
      <c r="D15" s="7"/>
      <c r="E15" s="7">
        <f t="shared" si="0"/>
        <v>2000</v>
      </c>
      <c r="F15" s="7">
        <f t="shared" si="3"/>
        <v>6.1823802163833079</v>
      </c>
      <c r="G15" s="9">
        <f t="shared" si="4"/>
        <v>7.7279752704791349</v>
      </c>
      <c r="H15" s="20" t="s">
        <v>55</v>
      </c>
      <c r="I15" s="3"/>
    </row>
    <row r="16" spans="1:14" x14ac:dyDescent="0.3">
      <c r="A16" s="2" t="s">
        <v>7</v>
      </c>
      <c r="B16" s="1" t="s">
        <v>54</v>
      </c>
      <c r="C16" s="7">
        <v>1200</v>
      </c>
      <c r="D16" s="7"/>
      <c r="E16" s="7">
        <f t="shared" si="0"/>
        <v>1200</v>
      </c>
      <c r="F16" s="7">
        <f t="shared" si="3"/>
        <v>3.7094281298299845</v>
      </c>
      <c r="G16" s="9">
        <f t="shared" si="4"/>
        <v>4.6367851622874809</v>
      </c>
      <c r="H16" s="20" t="s">
        <v>56</v>
      </c>
      <c r="I16" s="3"/>
    </row>
    <row r="17" spans="1:9" x14ac:dyDescent="0.3">
      <c r="A17" s="2" t="s">
        <v>13</v>
      </c>
      <c r="B17" s="1" t="s">
        <v>8</v>
      </c>
      <c r="C17" s="7">
        <v>0</v>
      </c>
      <c r="D17" s="7"/>
      <c r="E17" s="7">
        <f t="shared" si="0"/>
        <v>0</v>
      </c>
      <c r="F17" s="7">
        <f t="shared" si="1"/>
        <v>0</v>
      </c>
      <c r="G17" s="9">
        <f t="shared" si="2"/>
        <v>0</v>
      </c>
      <c r="H17" s="20" t="s">
        <v>58</v>
      </c>
      <c r="I17" s="4"/>
    </row>
    <row r="18" spans="1:9" x14ac:dyDescent="0.3">
      <c r="A18" s="13"/>
      <c r="B18" s="13" t="s">
        <v>0</v>
      </c>
      <c r="C18" s="7">
        <f>SUM(C3:C17)</f>
        <v>84655.277999999991</v>
      </c>
      <c r="D18" s="7"/>
      <c r="E18" s="7">
        <f>SUM(E3:E17)</f>
        <v>104977.83799999999</v>
      </c>
      <c r="F18" s="7">
        <f t="shared" si="1"/>
        <v>261.6855579598145</v>
      </c>
      <c r="G18" s="9">
        <f t="shared" si="2"/>
        <v>327.10694744976814</v>
      </c>
      <c r="H18" s="20" t="s">
        <v>44</v>
      </c>
      <c r="I18" s="14" t="s">
        <v>32</v>
      </c>
    </row>
    <row r="28" spans="1:9" x14ac:dyDescent="0.3">
      <c r="H28" s="7">
        <v>2000</v>
      </c>
    </row>
    <row r="29" spans="1:9" x14ac:dyDescent="0.3">
      <c r="H29" s="7">
        <v>1200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TG</vt:lpstr>
      <vt:lpstr>TADM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MENDOZA.CRISTIAN</cp:lastModifiedBy>
  <cp:lastPrinted>2023-05-22T14:31:36Z</cp:lastPrinted>
  <dcterms:created xsi:type="dcterms:W3CDTF">2020-02-06T16:33:43Z</dcterms:created>
  <dcterms:modified xsi:type="dcterms:W3CDTF">2023-05-22T21:17:13Z</dcterms:modified>
</cp:coreProperties>
</file>